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anse\Documents\"/>
    </mc:Choice>
  </mc:AlternateContent>
  <bookViews>
    <workbookView xWindow="0" yWindow="0" windowWidth="28800" windowHeight="1530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12" i="1"/>
  <c r="C16" i="1" l="1"/>
  <c r="D16" i="1"/>
  <c r="D26" i="1" l="1"/>
  <c r="E26" i="1"/>
  <c r="F26" i="1"/>
  <c r="G26" i="1"/>
  <c r="H26" i="1"/>
  <c r="I26" i="1"/>
  <c r="C26" i="1"/>
  <c r="D24" i="1"/>
  <c r="E24" i="1"/>
  <c r="F24" i="1"/>
  <c r="G24" i="1"/>
  <c r="H24" i="1"/>
  <c r="I24" i="1"/>
  <c r="C33" i="1"/>
  <c r="C6" i="1"/>
  <c r="D7" i="1"/>
  <c r="E7" i="1"/>
  <c r="F7" i="1"/>
  <c r="G7" i="1"/>
  <c r="H7" i="1"/>
  <c r="I7" i="1"/>
  <c r="C7" i="1"/>
  <c r="C11" i="1" s="1"/>
  <c r="D6" i="1"/>
  <c r="E6" i="1"/>
  <c r="F6" i="1"/>
  <c r="G6" i="1"/>
  <c r="C13" i="1" s="1"/>
  <c r="H6" i="1"/>
  <c r="C14" i="1" s="1"/>
  <c r="I6" i="1"/>
  <c r="C35" i="1" l="1"/>
  <c r="D35" i="1"/>
  <c r="C32" i="1"/>
  <c r="C15" i="1"/>
  <c r="C10" i="1"/>
  <c r="C30" i="1"/>
  <c r="C24" i="1"/>
  <c r="C34" i="1"/>
  <c r="C29" i="1" l="1"/>
</calcChain>
</file>

<file path=xl/sharedStrings.xml><?xml version="1.0" encoding="utf-8"?>
<sst xmlns="http://schemas.openxmlformats.org/spreadsheetml/2006/main" count="40" uniqueCount="22">
  <si>
    <t>Value (Binary)</t>
  </si>
  <si>
    <t>9F</t>
  </si>
  <si>
    <t>4D</t>
  </si>
  <si>
    <t>Contains Error Code?</t>
  </si>
  <si>
    <t>Summary:</t>
  </si>
  <si>
    <t xml:space="preserve">Is Sync Reading? </t>
  </si>
  <si>
    <t>Passes Checksum?</t>
  </si>
  <si>
    <t>Final Distance (cm)</t>
  </si>
  <si>
    <t>Final Azimuth (degrees)</t>
  </si>
  <si>
    <t>Signal Strength [0: 255]</t>
  </si>
  <si>
    <t>Byte #0 Sync/Error</t>
  </si>
  <si>
    <t>Byte #1    Azimuth (lower)</t>
  </si>
  <si>
    <t>Byte #2     Azimuth (higher)</t>
  </si>
  <si>
    <t>Byte #3    Distance (lower)</t>
  </si>
  <si>
    <t>Byte #4    Distance (higher)</t>
  </si>
  <si>
    <t>Byte #5     Signal Strength</t>
  </si>
  <si>
    <t>Byte #6    Checksum</t>
  </si>
  <si>
    <t>Change the hexadecimal values highlighted in blue to interpret a data block.</t>
  </si>
  <si>
    <t>Value (Hex):</t>
  </si>
  <si>
    <t>Value (Decimal):</t>
  </si>
  <si>
    <t>Change the decimal values highlighted in blue to interpret a data block.</t>
  </si>
  <si>
    <t>Converted X,Y,Z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</si>
</sst>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Protection="1"/>
    <xf numFmtId="0" fontId="1" fillId="0" borderId="2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 wrapText="1"/>
    </xf>
    <xf numFmtId="0" fontId="0" fillId="0" borderId="10" xfId="0" applyBorder="1" applyProtection="1"/>
    <xf numFmtId="0" fontId="0" fillId="0" borderId="11" xfId="0" applyBorder="1" applyProtection="1"/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Protection="1"/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Protection="1"/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2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tabSelected="1" workbookViewId="0">
      <selection activeCell="C25" sqref="C25"/>
    </sheetView>
  </sheetViews>
  <sheetFormatPr defaultRowHeight="15" x14ac:dyDescent="0.25"/>
  <cols>
    <col min="1" max="1" width="8.28515625" style="1" customWidth="1"/>
    <col min="2" max="2" width="22.5703125" style="1" bestFit="1" customWidth="1"/>
    <col min="3" max="8" width="15.85546875" style="1" customWidth="1"/>
    <col min="9" max="9" width="16.140625" style="1" bestFit="1" customWidth="1"/>
    <col min="10" max="10" width="15.7109375" style="1" bestFit="1" customWidth="1"/>
    <col min="11" max="11" width="16.28515625" style="1" bestFit="1" customWidth="1"/>
    <col min="12" max="12" width="14.42578125" style="1" bestFit="1" customWidth="1"/>
    <col min="13" max="13" width="10" style="1" bestFit="1" customWidth="1"/>
    <col min="14" max="16384" width="9.140625" style="1"/>
  </cols>
  <sheetData>
    <row r="2" spans="2:9" x14ac:dyDescent="0.25">
      <c r="B2" s="21" t="s">
        <v>17</v>
      </c>
      <c r="C2" s="21"/>
      <c r="D2" s="21"/>
      <c r="E2" s="21"/>
      <c r="F2" s="21"/>
      <c r="G2" s="21"/>
      <c r="H2" s="21"/>
      <c r="I2" s="21"/>
    </row>
    <row r="3" spans="2:9" ht="15.75" thickBot="1" x14ac:dyDescent="0.3">
      <c r="B3" s="21"/>
      <c r="C3" s="21"/>
      <c r="D3" s="21"/>
      <c r="E3" s="21"/>
      <c r="F3" s="21"/>
      <c r="G3" s="21"/>
      <c r="H3" s="21"/>
      <c r="I3" s="21"/>
    </row>
    <row r="4" spans="2:9" ht="45.75" thickBot="1" x14ac:dyDescent="0.3">
      <c r="C4" s="2" t="s">
        <v>10</v>
      </c>
      <c r="D4" s="3" t="s">
        <v>11</v>
      </c>
      <c r="E4" s="3" t="s">
        <v>12</v>
      </c>
      <c r="F4" s="3" t="s">
        <v>13</v>
      </c>
      <c r="G4" s="3" t="s">
        <v>14</v>
      </c>
      <c r="H4" s="3" t="s">
        <v>15</v>
      </c>
      <c r="I4" s="4" t="s">
        <v>16</v>
      </c>
    </row>
    <row r="5" spans="2:9" x14ac:dyDescent="0.25">
      <c r="B5" s="5" t="s">
        <v>18</v>
      </c>
      <c r="C5" s="16">
        <v>0</v>
      </c>
      <c r="D5" s="17" t="s">
        <v>2</v>
      </c>
      <c r="E5" s="17">
        <v>0</v>
      </c>
      <c r="F5" s="17">
        <v>18</v>
      </c>
      <c r="G5" s="17">
        <v>0</v>
      </c>
      <c r="H5" s="17" t="s">
        <v>1</v>
      </c>
      <c r="I5" s="18">
        <v>5</v>
      </c>
    </row>
    <row r="6" spans="2:9" x14ac:dyDescent="0.25">
      <c r="B6" s="6" t="s">
        <v>19</v>
      </c>
      <c r="C6" s="7">
        <f>HEX2DEC(C5)</f>
        <v>0</v>
      </c>
      <c r="D6" s="8">
        <f t="shared" ref="D6:I6" si="0">HEX2DEC(D5)</f>
        <v>77</v>
      </c>
      <c r="E6" s="8">
        <f t="shared" si="0"/>
        <v>0</v>
      </c>
      <c r="F6" s="8">
        <f t="shared" si="0"/>
        <v>24</v>
      </c>
      <c r="G6" s="8">
        <f t="shared" si="0"/>
        <v>0</v>
      </c>
      <c r="H6" s="8">
        <f t="shared" si="0"/>
        <v>159</v>
      </c>
      <c r="I6" s="9">
        <f t="shared" si="0"/>
        <v>5</v>
      </c>
    </row>
    <row r="7" spans="2:9" ht="15.75" thickBot="1" x14ac:dyDescent="0.3">
      <c r="B7" s="10" t="s">
        <v>0</v>
      </c>
      <c r="C7" s="11" t="str">
        <f>HEX2BIN(C5, 8)</f>
        <v>00000000</v>
      </c>
      <c r="D7" s="12" t="str">
        <f t="shared" ref="D7:I7" si="1">HEX2BIN(D5, 8)</f>
        <v>01001101</v>
      </c>
      <c r="E7" s="12" t="str">
        <f t="shared" si="1"/>
        <v>00000000</v>
      </c>
      <c r="F7" s="12" t="str">
        <f t="shared" si="1"/>
        <v>00011000</v>
      </c>
      <c r="G7" s="12" t="str">
        <f t="shared" si="1"/>
        <v>00000000</v>
      </c>
      <c r="H7" s="12" t="str">
        <f t="shared" si="1"/>
        <v>10011111</v>
      </c>
      <c r="I7" s="13" t="str">
        <f t="shared" si="1"/>
        <v>00000101</v>
      </c>
    </row>
    <row r="8" spans="2:9" x14ac:dyDescent="0.25">
      <c r="C8" s="14"/>
      <c r="D8" s="14"/>
      <c r="E8" s="14"/>
      <c r="F8" s="14"/>
      <c r="G8" s="14"/>
      <c r="H8" s="14"/>
      <c r="I8" s="14"/>
    </row>
    <row r="9" spans="2:9" ht="21" x14ac:dyDescent="0.35">
      <c r="B9" s="15" t="s">
        <v>4</v>
      </c>
      <c r="C9" s="14"/>
      <c r="D9" s="14"/>
      <c r="E9" s="14"/>
      <c r="F9" s="14"/>
      <c r="G9" s="14"/>
      <c r="H9" s="14"/>
      <c r="I9" s="14"/>
    </row>
    <row r="10" spans="2:9" x14ac:dyDescent="0.25">
      <c r="B10" s="1" t="s">
        <v>5</v>
      </c>
      <c r="C10" s="14" t="b">
        <f>(1=_xlfn.BITAND(1, C7))</f>
        <v>0</v>
      </c>
      <c r="D10" s="14"/>
      <c r="E10" s="14"/>
      <c r="F10" s="14"/>
      <c r="G10" s="14"/>
      <c r="H10" s="14"/>
      <c r="I10" s="14"/>
    </row>
    <row r="11" spans="2:9" x14ac:dyDescent="0.25">
      <c r="B11" s="1" t="s">
        <v>3</v>
      </c>
      <c r="C11" s="14" t="b">
        <f>NOT((0=_xlfn.BITAND(11111110, C7)))</f>
        <v>0</v>
      </c>
    </row>
    <row r="12" spans="2:9" x14ac:dyDescent="0.25">
      <c r="B12" s="1" t="s">
        <v>8</v>
      </c>
      <c r="C12" s="14">
        <f>(_xlfn.BITLSHIFT(E6, 8) + D6)/16</f>
        <v>4.8125</v>
      </c>
    </row>
    <row r="13" spans="2:9" x14ac:dyDescent="0.25">
      <c r="B13" s="1" t="s">
        <v>7</v>
      </c>
      <c r="C13" s="14">
        <f>_xlfn.BITLSHIFT(G6,8)+F6</f>
        <v>24</v>
      </c>
    </row>
    <row r="14" spans="2:9" x14ac:dyDescent="0.25">
      <c r="B14" s="1" t="s">
        <v>9</v>
      </c>
      <c r="C14" s="14">
        <f>H6</f>
        <v>159</v>
      </c>
    </row>
    <row r="15" spans="2:9" x14ac:dyDescent="0.25">
      <c r="B15" s="1" t="s">
        <v>6</v>
      </c>
      <c r="C15" s="14" t="b">
        <f>(I6=MOD(SUM(C6:H6),255))</f>
        <v>1</v>
      </c>
    </row>
    <row r="16" spans="2:9" x14ac:dyDescent="0.25">
      <c r="B16" s="1" t="s">
        <v>21</v>
      </c>
      <c r="C16" s="20">
        <f>C13 * COS(RADIANS(C12))</f>
        <v>23.915389916673913</v>
      </c>
      <c r="D16" s="20">
        <f xml:space="preserve"> C13*SIN(RADIANS(C12))</f>
        <v>2.0134858165508955</v>
      </c>
      <c r="E16" s="20">
        <v>0</v>
      </c>
    </row>
    <row r="21" spans="2:9" x14ac:dyDescent="0.25">
      <c r="B21" s="21" t="s">
        <v>20</v>
      </c>
      <c r="C21" s="21"/>
      <c r="D21" s="21"/>
      <c r="E21" s="21"/>
      <c r="F21" s="21"/>
      <c r="G21" s="21"/>
      <c r="H21" s="21"/>
      <c r="I21" s="21"/>
    </row>
    <row r="22" spans="2:9" ht="15.75" thickBot="1" x14ac:dyDescent="0.3">
      <c r="B22" s="21"/>
      <c r="C22" s="21"/>
      <c r="D22" s="21"/>
      <c r="E22" s="21"/>
      <c r="F22" s="21"/>
      <c r="G22" s="21"/>
      <c r="H22" s="21"/>
      <c r="I22" s="21"/>
    </row>
    <row r="23" spans="2:9" ht="45.75" thickBot="1" x14ac:dyDescent="0.3">
      <c r="C23" s="2" t="s">
        <v>10</v>
      </c>
      <c r="D23" s="3" t="s">
        <v>11</v>
      </c>
      <c r="E23" s="3" t="s">
        <v>12</v>
      </c>
      <c r="F23" s="3" t="s">
        <v>13</v>
      </c>
      <c r="G23" s="3" t="s">
        <v>14</v>
      </c>
      <c r="H23" s="3" t="s">
        <v>15</v>
      </c>
      <c r="I23" s="4" t="s">
        <v>16</v>
      </c>
    </row>
    <row r="24" spans="2:9" x14ac:dyDescent="0.25">
      <c r="B24" s="5" t="s">
        <v>18</v>
      </c>
      <c r="C24" s="19" t="str">
        <f>DEC2HEX(C25)</f>
        <v>0</v>
      </c>
      <c r="D24" s="19" t="str">
        <f t="shared" ref="D24:I24" si="2">DEC2HEX(D25)</f>
        <v>4D</v>
      </c>
      <c r="E24" s="19" t="str">
        <f t="shared" si="2"/>
        <v>0</v>
      </c>
      <c r="F24" s="19" t="str">
        <f t="shared" si="2"/>
        <v>18</v>
      </c>
      <c r="G24" s="19" t="str">
        <f t="shared" si="2"/>
        <v>0</v>
      </c>
      <c r="H24" s="19" t="str">
        <f t="shared" si="2"/>
        <v>9F</v>
      </c>
      <c r="I24" s="19" t="str">
        <f t="shared" si="2"/>
        <v>5</v>
      </c>
    </row>
    <row r="25" spans="2:9" x14ac:dyDescent="0.25">
      <c r="B25" s="6" t="s">
        <v>19</v>
      </c>
      <c r="C25" s="16">
        <v>0</v>
      </c>
      <c r="D25" s="16">
        <v>77</v>
      </c>
      <c r="E25" s="16">
        <v>0</v>
      </c>
      <c r="F25" s="16">
        <v>24</v>
      </c>
      <c r="G25" s="16">
        <v>0</v>
      </c>
      <c r="H25" s="16">
        <v>159</v>
      </c>
      <c r="I25" s="16">
        <v>5</v>
      </c>
    </row>
    <row r="26" spans="2:9" ht="15.75" thickBot="1" x14ac:dyDescent="0.3">
      <c r="B26" s="10" t="s">
        <v>0</v>
      </c>
      <c r="C26" s="11" t="str">
        <f>DEC2BIN(C25, 8)</f>
        <v>00000000</v>
      </c>
      <c r="D26" s="11" t="str">
        <f t="shared" ref="D26:I26" si="3">DEC2BIN(D25, 8)</f>
        <v>01001101</v>
      </c>
      <c r="E26" s="11" t="str">
        <f t="shared" si="3"/>
        <v>00000000</v>
      </c>
      <c r="F26" s="11" t="str">
        <f t="shared" si="3"/>
        <v>00011000</v>
      </c>
      <c r="G26" s="11" t="str">
        <f t="shared" si="3"/>
        <v>00000000</v>
      </c>
      <c r="H26" s="11" t="str">
        <f t="shared" si="3"/>
        <v>10011111</v>
      </c>
      <c r="I26" s="11" t="str">
        <f t="shared" si="3"/>
        <v>00000101</v>
      </c>
    </row>
    <row r="27" spans="2:9" x14ac:dyDescent="0.25">
      <c r="C27" s="14"/>
      <c r="D27" s="14"/>
      <c r="E27" s="14"/>
      <c r="F27" s="14"/>
      <c r="G27" s="14"/>
      <c r="H27" s="14"/>
      <c r="I27" s="14"/>
    </row>
    <row r="28" spans="2:9" ht="21" x14ac:dyDescent="0.35">
      <c r="B28" s="15" t="s">
        <v>4</v>
      </c>
      <c r="C28" s="14"/>
      <c r="D28" s="14"/>
      <c r="E28" s="14"/>
      <c r="F28" s="14"/>
      <c r="G28" s="14"/>
      <c r="H28" s="14"/>
      <c r="I28" s="14"/>
    </row>
    <row r="29" spans="2:9" x14ac:dyDescent="0.25">
      <c r="B29" s="1" t="s">
        <v>5</v>
      </c>
      <c r="C29" s="14" t="b">
        <f>(1=_xlfn.BITAND(1, C26))</f>
        <v>0</v>
      </c>
      <c r="D29" s="14"/>
      <c r="E29" s="14"/>
      <c r="F29" s="14"/>
      <c r="G29" s="14"/>
      <c r="H29" s="14"/>
      <c r="I29" s="14"/>
    </row>
    <row r="30" spans="2:9" x14ac:dyDescent="0.25">
      <c r="B30" s="1" t="s">
        <v>3</v>
      </c>
      <c r="C30" s="14" t="b">
        <f>NOT((0=_xlfn.BITAND(11111110, C26)))</f>
        <v>0</v>
      </c>
    </row>
    <row r="31" spans="2:9" x14ac:dyDescent="0.25">
      <c r="B31" s="1" t="s">
        <v>8</v>
      </c>
      <c r="C31" s="14">
        <f>(_xlfn.BITLSHIFT(E25, 8) + D25)/16</f>
        <v>4.8125</v>
      </c>
    </row>
    <row r="32" spans="2:9" x14ac:dyDescent="0.25">
      <c r="B32" s="1" t="s">
        <v>7</v>
      </c>
      <c r="C32" s="14">
        <f>_xlfn.BITLSHIFT(G25,8)+F25</f>
        <v>24</v>
      </c>
    </row>
    <row r="33" spans="2:5" x14ac:dyDescent="0.25">
      <c r="B33" s="1" t="s">
        <v>9</v>
      </c>
      <c r="C33" s="14">
        <f>H25</f>
        <v>159</v>
      </c>
    </row>
    <row r="34" spans="2:5" x14ac:dyDescent="0.25">
      <c r="B34" s="1" t="s">
        <v>6</v>
      </c>
      <c r="C34" s="14" t="b">
        <f>(I25=MOD(SUM(C25:H25),255))</f>
        <v>1</v>
      </c>
    </row>
    <row r="35" spans="2:5" x14ac:dyDescent="0.25">
      <c r="B35" s="1" t="s">
        <v>21</v>
      </c>
      <c r="C35" s="20">
        <f>C32 * COS(RADIANS(C31))</f>
        <v>23.915389916673913</v>
      </c>
      <c r="D35" s="20">
        <f xml:space="preserve"> C32*SIN(RADIANS(C31))</f>
        <v>2.0134858165508955</v>
      </c>
      <c r="E35" s="20">
        <v>0</v>
      </c>
    </row>
  </sheetData>
  <sheetProtection sheet="1" objects="1" scenarios="1" selectLockedCells="1"/>
  <mergeCells count="2">
    <mergeCell ref="B2:I3"/>
    <mergeCell ref="B21:I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scanse</dc:creator>
  <cp:lastModifiedBy>scanse</cp:lastModifiedBy>
  <dcterms:created xsi:type="dcterms:W3CDTF">2017-05-10T16:52:51Z</dcterms:created>
  <dcterms:modified xsi:type="dcterms:W3CDTF">2017-05-11T18:53:10Z</dcterms:modified>
</cp:coreProperties>
</file>